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rcreek1\departments\Budget Office\Budget\Dominick\"/>
    </mc:Choice>
  </mc:AlternateContent>
  <xr:revisionPtr revIDLastSave="0" documentId="13_ncr:1_{71ED9395-03CD-459C-85A1-051D4B3E6B0D}" xr6:coauthVersionLast="36" xr6:coauthVersionMax="36" xr10:uidLastSave="{00000000-0000-0000-0000-000000000000}"/>
  <bookViews>
    <workbookView xWindow="0" yWindow="0" windowWidth="28800" windowHeight="11625" xr2:uid="{91F51CCB-3CBE-4389-B87C-FA953AA31DA6}"/>
  </bookViews>
  <sheets>
    <sheet name="Total Fringe Calculation" sheetId="1" r:id="rId1"/>
  </sheets>
  <externalReferences>
    <externalReference r:id="rId2"/>
  </externalReferences>
  <definedNames>
    <definedName name="LOV_FinGlDesktopEntryPageDef_CurrencyCode" hidden="1">[1]_ADFDI_LOV!$C$2:$HO$2</definedName>
    <definedName name="LOV_FinGlDesktopEntryPageDef_HeaderAccountingPeriodList" hidden="1">[1]_ADFDI_LOV!$C$12</definedName>
    <definedName name="LOV_FinGlDesktopEntryPageDef_HeaderLedgerIdList" hidden="1">[1]_ADFDI_LOV!$D$6</definedName>
    <definedName name="LOV_FinGlDesktopEntryPageDef_HeaderReversalPeriodList" hidden="1">[1]_ADFDI_LOV!$C$10:$I$10</definedName>
    <definedName name="LOV_FinGlDesktopEntryPageDef_UserCurrencyConversionType" hidden="1">[1]_ADFDI_LOV!$C$4:$G$4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19" i="1"/>
  <c r="B15" i="1"/>
  <c r="B6" i="1"/>
  <c r="B5" i="1"/>
  <c r="B7" i="1" l="1"/>
  <c r="B8" i="1" s="1"/>
  <c r="B17" i="1"/>
  <c r="B18" i="1" s="1"/>
  <c r="B25" i="1"/>
  <c r="B26" i="1" s="1"/>
</calcChain>
</file>

<file path=xl/sharedStrings.xml><?xml version="1.0" encoding="utf-8"?>
<sst xmlns="http://schemas.openxmlformats.org/spreadsheetml/2006/main" count="63" uniqueCount="46">
  <si>
    <t>Yes</t>
  </si>
  <si>
    <t>No</t>
  </si>
  <si>
    <t xml:space="preserve">Classified </t>
  </si>
  <si>
    <t>Classified-Trades</t>
  </si>
  <si>
    <t>Student</t>
  </si>
  <si>
    <t>Salary</t>
  </si>
  <si>
    <t>Professional/Faculty</t>
  </si>
  <si>
    <t>FRINGE BENEFIT RATES</t>
  </si>
  <si>
    <t>Classified - Facilities, Trades &amp; Custodial Employees</t>
  </si>
  <si>
    <t>420500 - Life Insurance</t>
  </si>
  <si>
    <t xml:space="preserve">421500 - Workers Compensation </t>
  </si>
  <si>
    <t xml:space="preserve">422500 - Employer Retirement Contribution </t>
  </si>
  <si>
    <t>423000 - Retirement Sick Leave</t>
  </si>
  <si>
    <t>x</t>
  </si>
  <si>
    <t>425000 - State Division of Human Resources</t>
  </si>
  <si>
    <t>425500 - Unemployment Insurance</t>
  </si>
  <si>
    <t>426000 - Social Security &amp; Medicare (FICA SSDI &amp; SSHI)</t>
  </si>
  <si>
    <t>Total Variable Benefit Rate</t>
  </si>
  <si>
    <t xml:space="preserve">421000 - Health Insurance: Medical, Dental, Vision </t>
  </si>
  <si>
    <t>*</t>
  </si>
  <si>
    <t>Some non-benefit eligible employees may have (or have had in the previous fiscal year) a work schedule that triggers Health Insurance eligibility under the Affordable Care Act.  The funding source department id(s) will be charged for these employee's Health Insurance if coverage is elected.  Additionally, employer retirement contributions may be charged for a non-benefit-eligible employee if they also have a benefit-eligible position at Boise State or another state agency. Please direct questions to HR Benefits.</t>
  </si>
  <si>
    <t>**</t>
  </si>
  <si>
    <t>Student employees are charged variable fringe rates based on their full-time/part-time student status. Their actual Fringe rates will vary from less than 1% to over 9%.  We use 4% as an average for budget purposes.  Additionally if a student's current or previous fiscal year's work hours trigger Health Insurance eligibility under the Affordable Care Act, this will result in a charge to their funding source department id(s) if coverage is elected.  Please direct questions to HR Benefits.</t>
  </si>
  <si>
    <r>
      <t>Professional / Faculty Employees</t>
    </r>
    <r>
      <rPr>
        <b/>
        <sz val="6"/>
        <color indexed="18"/>
        <rFont val="Arial"/>
        <family val="2"/>
      </rPr>
      <t xml:space="preserve"> </t>
    </r>
    <r>
      <rPr>
        <b/>
        <sz val="8"/>
        <color indexed="18"/>
        <rFont val="Arial"/>
        <family val="2"/>
      </rPr>
      <t>(includes benefit eligible temporary employees)</t>
    </r>
  </si>
  <si>
    <r>
      <t>Classified Employees</t>
    </r>
    <r>
      <rPr>
        <b/>
        <sz val="6"/>
        <color indexed="18"/>
        <rFont val="Arial"/>
        <family val="2"/>
      </rPr>
      <t xml:space="preserve"> </t>
    </r>
    <r>
      <rPr>
        <b/>
        <sz val="8"/>
        <color indexed="18"/>
        <rFont val="Arial"/>
        <family val="2"/>
      </rPr>
      <t>(includes benefit eligible temporary employees)</t>
    </r>
  </si>
  <si>
    <r>
      <t>Non-Benefit Eligible Temporary Employees</t>
    </r>
    <r>
      <rPr>
        <b/>
        <sz val="10"/>
        <color rgb="FFFF0000"/>
        <rFont val="Arial"/>
        <family val="2"/>
      </rPr>
      <t>*</t>
    </r>
  </si>
  <si>
    <r>
      <t>Student Employees</t>
    </r>
    <r>
      <rPr>
        <b/>
        <sz val="10"/>
        <color rgb="FFFF0000"/>
        <rFont val="Arial"/>
        <family val="2"/>
      </rPr>
      <t>**</t>
    </r>
  </si>
  <si>
    <r>
      <t xml:space="preserve">Variable Benefits </t>
    </r>
    <r>
      <rPr>
        <sz val="9"/>
        <color indexed="18"/>
        <rFont val="Arial"/>
        <family val="2"/>
      </rPr>
      <t>(calculated as percent of salary)</t>
    </r>
  </si>
  <si>
    <r>
      <t>Fixed Benefits</t>
    </r>
    <r>
      <rPr>
        <b/>
        <sz val="9"/>
        <color indexed="18"/>
        <rFont val="Arial"/>
        <family val="2"/>
      </rPr>
      <t xml:space="preserve"> </t>
    </r>
    <r>
      <rPr>
        <sz val="9"/>
        <color indexed="18"/>
        <rFont val="Arial"/>
        <family val="2"/>
      </rPr>
      <t>(constant for all benefit eligible positions)</t>
    </r>
  </si>
  <si>
    <t>Employee Type</t>
  </si>
  <si>
    <t>Fringe Prior to Adjustment</t>
  </si>
  <si>
    <t xml:space="preserve">Non-Benefit Eligible Temporary </t>
  </si>
  <si>
    <t>Full Fringe Calculation</t>
  </si>
  <si>
    <t>Salary Increase/(Decrease)</t>
  </si>
  <si>
    <t>Variable Fringe Calculator</t>
  </si>
  <si>
    <t>Split Funding Calculation</t>
  </si>
  <si>
    <t xml:space="preserve">***All fixed fringe calculations based on 1.0 FTE. For calculations less than 1.0 FTE, please consult your Business Operations Manager for assistance. 
**** For Academic areas, fringe is loaded at 95% of the total fringe calculated. However, if this is a new position with new funding (i.e. not coming from existing base funding in another PCN), the fringe is loaded at the full rate. In this case, please use the fringe calculated in the Fringe Prior to Adjustment rate. </t>
  </si>
  <si>
    <t>Is Area an Academic Area?</t>
  </si>
  <si>
    <t>Salary based on Distribution %</t>
  </si>
  <si>
    <t>Distribution %</t>
  </si>
  <si>
    <t>Full PCN Salary</t>
  </si>
  <si>
    <t>Total Fringe After Adjustment****</t>
  </si>
  <si>
    <t>Fringe After Adjustment****</t>
  </si>
  <si>
    <t xml:space="preserve">Fixed Fringe </t>
  </si>
  <si>
    <t xml:space="preserve">Variable Fringe </t>
  </si>
  <si>
    <t xml:space="preserve">Total Fringe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</si>
</sst>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 \ \ #,##0.00_);_(&quot;$&quot;\(#,##0.00\);_(&quot;$&quot;* &quot;-&quot;??_);_(@_)"/>
    <numFmt numFmtId="165" formatCode="&quot;$&quot;#,##0.00"/>
  </numFmts>
  <fonts count="24" x14ac:knownFonts="1">
    <font>
      <sz val="11"/>
      <color theme="1"/>
      <name val="Calibri"/>
      <family val="2"/>
      <scheme val="minor"/>
    </font>
    <font>
      <sz val="11"/>
      <color theme="1"/>
      <name val="Calibri"/>
      <family val="2"/>
      <scheme val="minor"/>
    </font>
    <font>
      <sz val="10"/>
      <name val="Arial"/>
      <family val="2"/>
    </font>
    <font>
      <b/>
      <sz val="12"/>
      <color indexed="9"/>
      <name val="Arial"/>
      <family val="2"/>
    </font>
    <font>
      <b/>
      <sz val="10"/>
      <color indexed="9"/>
      <name val="Arial"/>
      <family val="2"/>
    </font>
    <font>
      <b/>
      <sz val="12"/>
      <color indexed="18"/>
      <name val="Arial"/>
      <family val="2"/>
    </font>
    <font>
      <b/>
      <sz val="10"/>
      <color indexed="18"/>
      <name val="Arial"/>
      <family val="2"/>
    </font>
    <font>
      <b/>
      <sz val="6"/>
      <color indexed="18"/>
      <name val="Arial"/>
      <family val="2"/>
    </font>
    <font>
      <b/>
      <sz val="8"/>
      <color indexed="18"/>
      <name val="Arial"/>
      <family val="2"/>
    </font>
    <font>
      <b/>
      <sz val="10"/>
      <color rgb="FFFF0000"/>
      <name val="Arial"/>
      <family val="2"/>
    </font>
    <font>
      <sz val="9"/>
      <color indexed="18"/>
      <name val="Arial"/>
      <family val="2"/>
    </font>
    <font>
      <sz val="10"/>
      <color indexed="18"/>
      <name val="Arial"/>
      <family val="2"/>
    </font>
    <font>
      <sz val="8"/>
      <color indexed="18"/>
      <name val="Arial"/>
      <family val="2"/>
    </font>
    <font>
      <b/>
      <sz val="9"/>
      <color indexed="18"/>
      <name val="Arial"/>
      <family val="2"/>
    </font>
    <font>
      <sz val="10"/>
      <color rgb="FFFF0000"/>
      <name val="Arial"/>
      <family val="2"/>
    </font>
    <font>
      <sz val="11"/>
      <color theme="1"/>
      <name val="Arial"/>
      <family val="2"/>
    </font>
    <font>
      <b/>
      <sz val="11"/>
      <color theme="1"/>
      <name val="Arial"/>
      <family val="2"/>
    </font>
    <font>
      <b/>
      <u/>
      <sz val="11"/>
      <color theme="1"/>
      <name val="Arial"/>
      <family val="2"/>
    </font>
    <font>
      <b/>
      <u val="singleAccounting"/>
      <sz val="11"/>
      <color theme="1"/>
      <name val="Arial"/>
      <family val="2"/>
    </font>
    <font>
      <b/>
      <u val="doubleAccounting"/>
      <sz val="14"/>
      <color theme="1"/>
      <name val="Arial"/>
      <family val="2"/>
    </font>
    <font>
      <b/>
      <u/>
      <sz val="11"/>
      <name val="Arial"/>
      <family val="2"/>
    </font>
    <font>
      <sz val="9"/>
      <color rgb="FFFF0000"/>
      <name val="Calibri"/>
      <family val="2"/>
      <scheme val="minor"/>
    </font>
    <font>
      <b/>
      <sz val="10"/>
      <color rgb="FFFF0000"/>
      <name val="Calibri"/>
      <family val="2"/>
      <scheme val="minor"/>
    </font>
    <font>
      <b/>
      <u val="doubleAccounting"/>
      <sz val="11"/>
      <color theme="1"/>
      <name val="Arial"/>
      <family val="2"/>
    </font>
  </fonts>
  <fills count="7">
    <fill>
      <patternFill patternType="none"/>
    </fill>
    <fill>
      <patternFill patternType="gray125"/>
    </fill>
    <fill>
      <patternFill patternType="solid">
        <fgColor indexed="18"/>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00B05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64">
    <xf numFmtId="0" fontId="0" fillId="0" borderId="0" xfId="0"/>
    <xf numFmtId="0" fontId="5" fillId="0" borderId="2" xfId="0" applyFont="1" applyFill="1" applyBorder="1" applyAlignment="1">
      <alignment horizontal="centerContinuous" vertical="center"/>
    </xf>
    <xf numFmtId="0" fontId="6" fillId="0" borderId="2" xfId="0" applyFont="1" applyFill="1" applyBorder="1" applyAlignment="1">
      <alignment horizontal="right"/>
    </xf>
    <xf numFmtId="0" fontId="11" fillId="0" borderId="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right"/>
    </xf>
    <xf numFmtId="0" fontId="12" fillId="0" borderId="0" xfId="0" applyFont="1" applyFill="1" applyBorder="1" applyAlignment="1">
      <alignment horizontal="center" textRotation="180"/>
    </xf>
    <xf numFmtId="0" fontId="6" fillId="0" borderId="5" xfId="0" applyFont="1" applyFill="1" applyBorder="1" applyAlignment="1">
      <alignment horizontal="right"/>
    </xf>
    <xf numFmtId="0" fontId="11" fillId="0" borderId="0" xfId="0" applyFont="1" applyFill="1" applyBorder="1" applyAlignment="1">
      <alignment horizontal="left"/>
    </xf>
    <xf numFmtId="10" fontId="11" fillId="0" borderId="0" xfId="2" applyNumberFormat="1" applyFont="1" applyFill="1" applyBorder="1" applyAlignment="1"/>
    <xf numFmtId="10" fontId="11" fillId="0" borderId="5" xfId="2" applyNumberFormat="1" applyFont="1" applyFill="1" applyBorder="1" applyAlignment="1"/>
    <xf numFmtId="10" fontId="12" fillId="0" borderId="0" xfId="2" applyNumberFormat="1" applyFont="1" applyFill="1" applyBorder="1" applyAlignment="1">
      <alignment horizontal="center"/>
    </xf>
    <xf numFmtId="0" fontId="11" fillId="0" borderId="6" xfId="0" applyFont="1" applyFill="1" applyBorder="1" applyAlignment="1"/>
    <xf numFmtId="0" fontId="11" fillId="0" borderId="6" xfId="0" applyFont="1" applyFill="1" applyBorder="1" applyAlignment="1">
      <alignment horizontal="left"/>
    </xf>
    <xf numFmtId="10" fontId="11" fillId="0" borderId="6" xfId="2" applyNumberFormat="1" applyFont="1" applyFill="1" applyBorder="1" applyAlignment="1"/>
    <xf numFmtId="10" fontId="12" fillId="0" borderId="6" xfId="2" applyNumberFormat="1" applyFont="1" applyFill="1" applyBorder="1" applyAlignment="1">
      <alignment horizontal="center"/>
    </xf>
    <xf numFmtId="10" fontId="11" fillId="0" borderId="7" xfId="2" applyNumberFormat="1" applyFont="1" applyFill="1" applyBorder="1" applyAlignment="1"/>
    <xf numFmtId="10" fontId="6" fillId="0" borderId="0" xfId="2" applyNumberFormat="1" applyFont="1" applyFill="1" applyBorder="1" applyAlignment="1">
      <alignment horizontal="right"/>
    </xf>
    <xf numFmtId="10" fontId="6" fillId="0" borderId="5" xfId="2" applyNumberFormat="1" applyFont="1" applyFill="1" applyBorder="1" applyAlignment="1">
      <alignment horizontal="right"/>
    </xf>
    <xf numFmtId="0" fontId="6" fillId="0" borderId="0" xfId="0" applyFont="1" applyFill="1" applyBorder="1" applyAlignment="1">
      <alignment horizontal="center"/>
    </xf>
    <xf numFmtId="44" fontId="6" fillId="0" borderId="0" xfId="3" applyFont="1" applyFill="1" applyBorder="1" applyAlignment="1"/>
    <xf numFmtId="44" fontId="12" fillId="0" borderId="0" xfId="3" applyFont="1" applyFill="1" applyBorder="1" applyAlignment="1">
      <alignment horizontal="center"/>
    </xf>
    <xf numFmtId="44" fontId="6" fillId="0" borderId="5" xfId="3" applyFont="1" applyFill="1" applyBorder="1" applyAlignment="1"/>
    <xf numFmtId="0" fontId="5" fillId="0" borderId="1" xfId="0" applyFont="1" applyFill="1" applyBorder="1" applyAlignment="1">
      <alignment horizontal="centerContinuous" vertical="center"/>
    </xf>
    <xf numFmtId="0" fontId="6" fillId="0" borderId="4" xfId="0" applyFont="1" applyFill="1" applyBorder="1" applyAlignment="1"/>
    <xf numFmtId="0" fontId="11" fillId="0" borderId="4" xfId="0" applyFont="1" applyFill="1" applyBorder="1" applyAlignment="1">
      <alignment horizontal="center"/>
    </xf>
    <xf numFmtId="0" fontId="11" fillId="0" borderId="4" xfId="0" applyFont="1" applyFill="1" applyBorder="1" applyAlignment="1"/>
    <xf numFmtId="0" fontId="14" fillId="0" borderId="4" xfId="0" applyFont="1" applyFill="1" applyBorder="1" applyAlignment="1">
      <alignment vertical="top"/>
    </xf>
    <xf numFmtId="0" fontId="4" fillId="0" borderId="0" xfId="0" applyFont="1" applyFill="1" applyBorder="1" applyAlignment="1">
      <alignment horizontal="centerContinuous" vertical="center"/>
    </xf>
    <xf numFmtId="0" fontId="11" fillId="0" borderId="0" xfId="0" applyFont="1" applyFill="1" applyBorder="1" applyAlignment="1">
      <alignment vertical="top"/>
    </xf>
    <xf numFmtId="164" fontId="6" fillId="0" borderId="0" xfId="3" applyNumberFormat="1" applyFont="1" applyFill="1" applyBorder="1" applyAlignment="1">
      <alignment horizontal="right" vertical="top"/>
    </xf>
    <xf numFmtId="44" fontId="6" fillId="0" borderId="0" xfId="3" applyFont="1" applyFill="1" applyBorder="1" applyAlignment="1">
      <alignment horizontal="right" vertical="top"/>
    </xf>
    <xf numFmtId="44" fontId="6" fillId="0" borderId="5" xfId="3" applyFont="1" applyFill="1" applyBorder="1" applyAlignment="1">
      <alignment horizontal="right" vertical="top"/>
    </xf>
    <xf numFmtId="0" fontId="15" fillId="0" borderId="0" xfId="0" applyFont="1" applyFill="1" applyBorder="1"/>
    <xf numFmtId="0" fontId="6" fillId="0" borderId="2" xfId="0" applyFont="1" applyFill="1" applyBorder="1" applyAlignment="1">
      <alignment horizontal="right" vertical="top" wrapText="1"/>
    </xf>
    <xf numFmtId="0" fontId="6" fillId="0" borderId="3" xfId="0" applyFont="1" applyFill="1" applyBorder="1" applyAlignment="1">
      <alignment horizontal="right" vertical="top" wrapText="1"/>
    </xf>
    <xf numFmtId="0" fontId="14" fillId="0" borderId="8" xfId="0" applyFont="1" applyFill="1" applyBorder="1" applyAlignment="1">
      <alignment vertical="top"/>
    </xf>
    <xf numFmtId="0" fontId="14" fillId="0" borderId="0" xfId="0" applyFont="1" applyAlignment="1">
      <alignment horizontal="left"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wrapText="1"/>
    </xf>
    <xf numFmtId="0" fontId="17" fillId="0" borderId="0" xfId="0" applyFont="1" applyAlignment="1">
      <alignment horizontal="center" vertical="center"/>
    </xf>
    <xf numFmtId="0" fontId="14" fillId="0" borderId="0" xfId="0" applyFont="1" applyFill="1" applyBorder="1" applyAlignment="1">
      <alignment horizontal="left" vertical="top" wrapText="1"/>
    </xf>
    <xf numFmtId="0" fontId="20" fillId="0" borderId="0" xfId="0" applyFont="1" applyAlignment="1">
      <alignment horizontal="center" vertical="center" wrapText="1"/>
    </xf>
    <xf numFmtId="0" fontId="0" fillId="0" borderId="0" xfId="0" applyProtection="1"/>
    <xf numFmtId="165" fontId="16" fillId="3" borderId="14" xfId="1" applyNumberFormat="1" applyFont="1" applyFill="1" applyBorder="1" applyAlignment="1" applyProtection="1">
      <alignment horizontal="right"/>
      <protection locked="0"/>
    </xf>
    <xf numFmtId="0" fontId="16" fillId="5" borderId="14" xfId="0" applyFont="1" applyFill="1" applyBorder="1" applyAlignment="1" applyProtection="1">
      <alignment horizontal="right"/>
      <protection locked="0"/>
    </xf>
    <xf numFmtId="0" fontId="14" fillId="0" borderId="0" xfId="0" applyFont="1" applyFill="1" applyBorder="1" applyAlignment="1">
      <alignment vertical="top"/>
    </xf>
    <xf numFmtId="43" fontId="21" fillId="0" borderId="0" xfId="1" applyFont="1" applyFill="1" applyBorder="1" applyAlignment="1">
      <alignment vertical="top" wrapText="1"/>
    </xf>
    <xf numFmtId="10" fontId="0" fillId="3" borderId="14" xfId="0" applyNumberFormat="1" applyFill="1" applyBorder="1" applyProtection="1">
      <protection locked="0"/>
    </xf>
    <xf numFmtId="0" fontId="22" fillId="0" borderId="0" xfId="0" applyFont="1" applyFill="1" applyAlignment="1">
      <alignment vertical="top" wrapText="1"/>
    </xf>
    <xf numFmtId="165" fontId="18" fillId="4" borderId="14" xfId="1" applyNumberFormat="1" applyFont="1" applyFill="1" applyBorder="1"/>
    <xf numFmtId="165" fontId="19" fillId="6" borderId="14" xfId="1" applyNumberFormat="1" applyFont="1" applyFill="1" applyBorder="1" applyAlignment="1">
      <alignment horizontal="right"/>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2" fillId="0" borderId="0" xfId="0" applyFont="1" applyFill="1" applyAlignment="1">
      <alignment horizontal="center" vertical="top" wrapText="1"/>
    </xf>
    <xf numFmtId="165" fontId="19" fillId="6" borderId="0" xfId="1" applyNumberFormat="1" applyFont="1" applyFill="1" applyBorder="1" applyAlignment="1">
      <alignment horizontal="right"/>
    </xf>
    <xf numFmtId="165" fontId="16" fillId="4" borderId="14" xfId="1" applyNumberFormat="1" applyFont="1" applyFill="1" applyBorder="1"/>
    <xf numFmtId="165" fontId="23" fillId="4" borderId="14" xfId="1" applyNumberFormat="1" applyFont="1" applyFill="1" applyBorder="1" applyAlignment="1">
      <alignment horizontal="right"/>
    </xf>
    <xf numFmtId="0" fontId="16" fillId="0" borderId="14" xfId="0" applyFont="1" applyBorder="1"/>
  </cellXfs>
  <cellStyles count="4">
    <cellStyle name="Comma" xfId="1" builtinId="3"/>
    <cellStyle name="Currency 2" xfId="3" xr:uid="{988A7324-AE5F-4109-A18F-EEC0F033204B}"/>
    <cellStyle name="Normal" xfId="0" builtinId="0"/>
    <cellStyle name="Percent 2" xfId="2" xr:uid="{AC81C170-C631-4DF3-A9F6-4714DDA88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udget%20Office\Budget\Oracle%20Fusion\Budget\Transfer%20Appliction\Transfer%20Template\Dev%20Template%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gle Journal"/>
      <sheetName val="Multiple Journals"/>
      <sheetName val="Bulk Journals"/>
      <sheetName val="."/>
      <sheetName val="_ADFDI_Parameters"/>
      <sheetName val="_ADFDI_Metadata"/>
      <sheetName val="_ADFDI_WorkbookData"/>
      <sheetName val="_ADFDI_BCMetadata"/>
      <sheetName val="_ADFDI_DynamicTable"/>
      <sheetName val="_ADFDI_LOV"/>
      <sheetName val="Sheet1"/>
      <sheetName val="Sheet2"/>
    </sheetNames>
    <sheetDataSet>
      <sheetData sheetId="0"/>
      <sheetData sheetId="1"/>
      <sheetData sheetId="2"/>
      <sheetData sheetId="3"/>
      <sheetData sheetId="4"/>
      <sheetData sheetId="5"/>
      <sheetData sheetId="6"/>
      <sheetData sheetId="7"/>
      <sheetData sheetId="8"/>
      <sheetData sheetId="9">
        <row r="2">
          <cell r="D2" t="str">
            <v>USD</v>
          </cell>
          <cell r="E2" t="str">
            <v>EUR</v>
          </cell>
          <cell r="F2" t="str">
            <v>GBP</v>
          </cell>
          <cell r="G2" t="str">
            <v>JPY</v>
          </cell>
          <cell r="H2" t="str">
            <v>ADP</v>
          </cell>
          <cell r="I2" t="str">
            <v>AED</v>
          </cell>
          <cell r="J2" t="str">
            <v>AFN</v>
          </cell>
          <cell r="K2" t="str">
            <v>ALL</v>
          </cell>
          <cell r="L2" t="str">
            <v>AMD</v>
          </cell>
          <cell r="M2" t="str">
            <v>ANG</v>
          </cell>
          <cell r="N2" t="str">
            <v>AOA</v>
          </cell>
          <cell r="O2" t="str">
            <v>AON</v>
          </cell>
          <cell r="P2" t="str">
            <v>ARS</v>
          </cell>
          <cell r="Q2" t="str">
            <v>ATS</v>
          </cell>
          <cell r="R2" t="str">
            <v>AUD</v>
          </cell>
          <cell r="S2" t="str">
            <v>AWG</v>
          </cell>
          <cell r="T2" t="str">
            <v>AZN</v>
          </cell>
          <cell r="U2" t="str">
            <v>BAM</v>
          </cell>
          <cell r="V2" t="str">
            <v>BBD</v>
          </cell>
          <cell r="W2" t="str">
            <v>BDT</v>
          </cell>
          <cell r="X2" t="str">
            <v>BEF</v>
          </cell>
          <cell r="Y2" t="str">
            <v>BGL</v>
          </cell>
          <cell r="Z2" t="str">
            <v>BGN</v>
          </cell>
          <cell r="AA2" t="str">
            <v>BHD</v>
          </cell>
          <cell r="AB2" t="str">
            <v>BIF</v>
          </cell>
          <cell r="AC2" t="str">
            <v>BMD</v>
          </cell>
          <cell r="AD2" t="str">
            <v>BND</v>
          </cell>
          <cell r="AE2" t="str">
            <v>BOB</v>
          </cell>
          <cell r="AF2" t="str">
            <v>BOV</v>
          </cell>
          <cell r="AG2" t="str">
            <v>BRL</v>
          </cell>
          <cell r="AH2" t="str">
            <v>BSD</v>
          </cell>
          <cell r="AI2" t="str">
            <v>BTN</v>
          </cell>
          <cell r="AJ2" t="str">
            <v>BWP</v>
          </cell>
          <cell r="AK2" t="str">
            <v>BYB</v>
          </cell>
          <cell r="AL2" t="str">
            <v>BYR</v>
          </cell>
          <cell r="AM2" t="str">
            <v>BZD</v>
          </cell>
          <cell r="AN2" t="str">
            <v>CAD</v>
          </cell>
          <cell r="AO2" t="str">
            <v>CDF</v>
          </cell>
          <cell r="AP2" t="str">
            <v>CHE</v>
          </cell>
          <cell r="AQ2" t="str">
            <v>CHF</v>
          </cell>
          <cell r="AR2" t="str">
            <v>CHW</v>
          </cell>
          <cell r="AS2" t="str">
            <v>CLF</v>
          </cell>
          <cell r="AT2" t="str">
            <v>CLP</v>
          </cell>
          <cell r="AU2" t="str">
            <v>CNY</v>
          </cell>
          <cell r="AV2" t="str">
            <v>COP</v>
          </cell>
          <cell r="AW2" t="str">
            <v>COU</v>
          </cell>
          <cell r="AX2" t="str">
            <v>CRC</v>
          </cell>
          <cell r="AY2" t="str">
            <v>CUP</v>
          </cell>
          <cell r="AZ2" t="str">
            <v>CVE</v>
          </cell>
          <cell r="BA2" t="str">
            <v>CYP</v>
          </cell>
          <cell r="BB2" t="str">
            <v>CZK</v>
          </cell>
          <cell r="BC2" t="str">
            <v>DEM</v>
          </cell>
          <cell r="BD2" t="str">
            <v>DJF</v>
          </cell>
          <cell r="BE2" t="str">
            <v>DKK</v>
          </cell>
          <cell r="BF2" t="str">
            <v>DOP</v>
          </cell>
          <cell r="BG2" t="str">
            <v>DZD</v>
          </cell>
          <cell r="BH2" t="str">
            <v>ECS</v>
          </cell>
          <cell r="BI2" t="str">
            <v>ECV</v>
          </cell>
          <cell r="BJ2" t="str">
            <v>EEK</v>
          </cell>
          <cell r="BK2" t="str">
            <v>EGP</v>
          </cell>
          <cell r="BL2" t="str">
            <v>ERN</v>
          </cell>
          <cell r="BM2" t="str">
            <v>ESP</v>
          </cell>
          <cell r="BN2" t="str">
            <v>ETB</v>
          </cell>
          <cell r="BO2" t="str">
            <v>FIM</v>
          </cell>
          <cell r="BP2" t="str">
            <v>FJD</v>
          </cell>
          <cell r="BQ2" t="str">
            <v>FKP</v>
          </cell>
          <cell r="BR2" t="str">
            <v>FRF</v>
          </cell>
          <cell r="BS2" t="str">
            <v>GEK</v>
          </cell>
          <cell r="BT2" t="str">
            <v>GEL</v>
          </cell>
          <cell r="BU2" t="str">
            <v>GHC</v>
          </cell>
          <cell r="BV2" t="str">
            <v>GHS</v>
          </cell>
          <cell r="BW2" t="str">
            <v>GIP</v>
          </cell>
          <cell r="BX2" t="str">
            <v>GMD</v>
          </cell>
          <cell r="BY2" t="str">
            <v>GNF</v>
          </cell>
          <cell r="BZ2" t="str">
            <v>GRD</v>
          </cell>
          <cell r="CA2" t="str">
            <v>GTQ</v>
          </cell>
          <cell r="CB2" t="str">
            <v>GWP</v>
          </cell>
          <cell r="CC2" t="str">
            <v>GYD</v>
          </cell>
          <cell r="CD2" t="str">
            <v>HKD</v>
          </cell>
          <cell r="CE2" t="str">
            <v>HNL</v>
          </cell>
          <cell r="CF2" t="str">
            <v>HRD</v>
          </cell>
          <cell r="CG2" t="str">
            <v>HRK</v>
          </cell>
          <cell r="CH2" t="str">
            <v>HTG</v>
          </cell>
          <cell r="CI2" t="str">
            <v>HUF</v>
          </cell>
          <cell r="CJ2" t="str">
            <v>IDR</v>
          </cell>
          <cell r="CK2" t="str">
            <v>IEP</v>
          </cell>
          <cell r="CL2" t="str">
            <v>ILS</v>
          </cell>
          <cell r="CM2" t="str">
            <v>INR</v>
          </cell>
          <cell r="CN2" t="str">
            <v>IQD</v>
          </cell>
          <cell r="CO2" t="str">
            <v>IRR</v>
          </cell>
          <cell r="CP2" t="str">
            <v>ISK</v>
          </cell>
          <cell r="CQ2" t="str">
            <v>ITL</v>
          </cell>
          <cell r="CR2" t="str">
            <v>JMD</v>
          </cell>
          <cell r="CS2" t="str">
            <v>JOD</v>
          </cell>
          <cell r="CT2" t="str">
            <v>KES</v>
          </cell>
          <cell r="CU2" t="str">
            <v>KGS</v>
          </cell>
          <cell r="CV2" t="str">
            <v>KHR</v>
          </cell>
          <cell r="CW2" t="str">
            <v>KMF</v>
          </cell>
          <cell r="CX2" t="str">
            <v>KPW</v>
          </cell>
          <cell r="CY2" t="str">
            <v>KRW</v>
          </cell>
          <cell r="CZ2" t="str">
            <v>KWD</v>
          </cell>
          <cell r="DA2" t="str">
            <v>KYD</v>
          </cell>
          <cell r="DB2" t="str">
            <v>KZT</v>
          </cell>
          <cell r="DC2" t="str">
            <v>LAK</v>
          </cell>
          <cell r="DD2" t="str">
            <v>LBP</v>
          </cell>
          <cell r="DE2" t="str">
            <v>LKR</v>
          </cell>
          <cell r="DF2" t="str">
            <v>LRD</v>
          </cell>
          <cell r="DG2" t="str">
            <v>LSL</v>
          </cell>
          <cell r="DH2" t="str">
            <v>LTL</v>
          </cell>
          <cell r="DI2" t="str">
            <v>LUF</v>
          </cell>
          <cell r="DJ2" t="str">
            <v>LVL</v>
          </cell>
          <cell r="DK2" t="str">
            <v>LVR</v>
          </cell>
          <cell r="DL2" t="str">
            <v>LYD</v>
          </cell>
          <cell r="DM2" t="str">
            <v>MAD</v>
          </cell>
          <cell r="DN2" t="str">
            <v>MDL</v>
          </cell>
          <cell r="DO2" t="str">
            <v>MGA</v>
          </cell>
          <cell r="DP2" t="str">
            <v>MKD</v>
          </cell>
          <cell r="DQ2" t="str">
            <v>MMK</v>
          </cell>
          <cell r="DR2" t="str">
            <v>MNT</v>
          </cell>
          <cell r="DS2" t="str">
            <v>MOP</v>
          </cell>
          <cell r="DT2" t="str">
            <v>MRO</v>
          </cell>
          <cell r="DU2" t="str">
            <v>MTL</v>
          </cell>
          <cell r="DV2" t="str">
            <v>MUR</v>
          </cell>
          <cell r="DW2" t="str">
            <v>MVR</v>
          </cell>
          <cell r="DX2" t="str">
            <v>MWK</v>
          </cell>
          <cell r="DY2" t="str">
            <v>MXN</v>
          </cell>
          <cell r="DZ2" t="str">
            <v>MXV</v>
          </cell>
          <cell r="EA2" t="str">
            <v>MYR</v>
          </cell>
          <cell r="EB2" t="str">
            <v>MZN</v>
          </cell>
          <cell r="EC2" t="str">
            <v>NAD</v>
          </cell>
          <cell r="ED2" t="str">
            <v>NGN</v>
          </cell>
          <cell r="EE2" t="str">
            <v>NIO</v>
          </cell>
          <cell r="EF2" t="str">
            <v>NLG</v>
          </cell>
          <cell r="EG2" t="str">
            <v>NOK</v>
          </cell>
          <cell r="EH2" t="str">
            <v>NPR</v>
          </cell>
          <cell r="EI2" t="str">
            <v>NZD</v>
          </cell>
          <cell r="EJ2" t="str">
            <v>OMR</v>
          </cell>
          <cell r="EK2" t="str">
            <v>PAB</v>
          </cell>
          <cell r="EL2" t="str">
            <v>PEN</v>
          </cell>
          <cell r="EM2" t="str">
            <v>PGK</v>
          </cell>
          <cell r="EN2" t="str">
            <v>PHP</v>
          </cell>
          <cell r="EO2" t="str">
            <v>PKR</v>
          </cell>
          <cell r="EP2" t="str">
            <v>PLN</v>
          </cell>
          <cell r="EQ2" t="str">
            <v>PLZ</v>
          </cell>
          <cell r="ER2" t="str">
            <v>PTE</v>
          </cell>
          <cell r="ES2" t="str">
            <v>PYG</v>
          </cell>
          <cell r="ET2" t="str">
            <v>QAR</v>
          </cell>
          <cell r="EU2" t="str">
            <v>RON</v>
          </cell>
          <cell r="EV2" t="str">
            <v>RSD</v>
          </cell>
          <cell r="EW2" t="str">
            <v>RUB</v>
          </cell>
          <cell r="EX2" t="str">
            <v>RUR</v>
          </cell>
          <cell r="EY2" t="str">
            <v>RWF</v>
          </cell>
          <cell r="EZ2" t="str">
            <v>SAR</v>
          </cell>
          <cell r="FA2" t="str">
            <v>SBD</v>
          </cell>
          <cell r="FB2" t="str">
            <v>SCR</v>
          </cell>
          <cell r="FC2" t="str">
            <v>SDG</v>
          </cell>
          <cell r="FD2" t="str">
            <v>SDP</v>
          </cell>
          <cell r="FE2" t="str">
            <v>SEK</v>
          </cell>
          <cell r="FF2" t="str">
            <v>SGD</v>
          </cell>
          <cell r="FG2" t="str">
            <v>SHP</v>
          </cell>
          <cell r="FH2" t="str">
            <v>SIT</v>
          </cell>
          <cell r="FI2" t="str">
            <v>SKK</v>
          </cell>
          <cell r="FJ2" t="str">
            <v>SLL</v>
          </cell>
          <cell r="FK2" t="str">
            <v>SOS</v>
          </cell>
          <cell r="FL2" t="str">
            <v>SRD</v>
          </cell>
          <cell r="FM2" t="str">
            <v>STAT</v>
          </cell>
          <cell r="FN2" t="str">
            <v>STD</v>
          </cell>
          <cell r="FO2" t="str">
            <v>SVC</v>
          </cell>
          <cell r="FP2" t="str">
            <v>SYP</v>
          </cell>
          <cell r="FQ2" t="str">
            <v>SZL</v>
          </cell>
          <cell r="FR2" t="str">
            <v>THB</v>
          </cell>
          <cell r="FS2" t="str">
            <v>TJR</v>
          </cell>
          <cell r="FT2" t="str">
            <v>TJS</v>
          </cell>
          <cell r="FU2" t="str">
            <v>TMM</v>
          </cell>
          <cell r="FV2" t="str">
            <v>TND</v>
          </cell>
          <cell r="FW2" t="str">
            <v>TOP</v>
          </cell>
          <cell r="FX2" t="str">
            <v>TPE</v>
          </cell>
          <cell r="FY2" t="str">
            <v>TRY</v>
          </cell>
          <cell r="FZ2" t="str">
            <v>TTD</v>
          </cell>
          <cell r="GA2" t="str">
            <v>TWD</v>
          </cell>
          <cell r="GB2" t="str">
            <v>TZS</v>
          </cell>
          <cell r="GC2" t="str">
            <v>UAH</v>
          </cell>
          <cell r="GD2" t="str">
            <v>UAK</v>
          </cell>
          <cell r="GE2" t="str">
            <v>UGX</v>
          </cell>
          <cell r="GF2" t="str">
            <v>USN</v>
          </cell>
          <cell r="GG2" t="str">
            <v>USS</v>
          </cell>
          <cell r="GH2" t="str">
            <v>UYI</v>
          </cell>
          <cell r="GI2" t="str">
            <v>UYU</v>
          </cell>
          <cell r="GJ2" t="str">
            <v>UZS</v>
          </cell>
          <cell r="GK2" t="str">
            <v>VEF</v>
          </cell>
          <cell r="GL2" t="str">
            <v>VND</v>
          </cell>
          <cell r="GM2" t="str">
            <v>VUV</v>
          </cell>
          <cell r="GN2" t="str">
            <v>WST</v>
          </cell>
          <cell r="GO2" t="str">
            <v>XAF</v>
          </cell>
          <cell r="GP2" t="str">
            <v>XAG</v>
          </cell>
          <cell r="GQ2" t="str">
            <v>XAU</v>
          </cell>
          <cell r="GR2" t="str">
            <v>XB5</v>
          </cell>
          <cell r="GS2" t="str">
            <v>XBA</v>
          </cell>
          <cell r="GT2" t="str">
            <v>XBB</v>
          </cell>
          <cell r="GU2" t="str">
            <v>XBC</v>
          </cell>
          <cell r="GV2" t="str">
            <v>XBD</v>
          </cell>
          <cell r="GW2" t="str">
            <v>XCD</v>
          </cell>
          <cell r="GX2" t="str">
            <v>XDR</v>
          </cell>
          <cell r="GY2" t="str">
            <v>XEU</v>
          </cell>
          <cell r="GZ2" t="str">
            <v>XFO</v>
          </cell>
          <cell r="HA2" t="str">
            <v>XFU</v>
          </cell>
          <cell r="HB2" t="str">
            <v>XOF</v>
          </cell>
          <cell r="HC2" t="str">
            <v>XPD</v>
          </cell>
          <cell r="HD2" t="str">
            <v>XPF</v>
          </cell>
          <cell r="HE2" t="str">
            <v>XPT</v>
          </cell>
          <cell r="HF2" t="str">
            <v>XTS</v>
          </cell>
          <cell r="HG2" t="str">
            <v>XXX</v>
          </cell>
          <cell r="HH2" t="str">
            <v>YER</v>
          </cell>
          <cell r="HI2" t="str">
            <v>YUM</v>
          </cell>
          <cell r="HJ2" t="str">
            <v>YUN</v>
          </cell>
          <cell r="HK2" t="str">
            <v>ZAL</v>
          </cell>
          <cell r="HL2" t="str">
            <v>ZAR</v>
          </cell>
          <cell r="HM2" t="str">
            <v>ZMW</v>
          </cell>
          <cell r="HN2" t="str">
            <v>ZRN</v>
          </cell>
          <cell r="HO2" t="str">
            <v>ZWD</v>
          </cell>
        </row>
        <row r="4">
          <cell r="D4" t="str">
            <v>Corporate</v>
          </cell>
          <cell r="E4" t="str">
            <v>Fixed</v>
          </cell>
          <cell r="F4" t="str">
            <v>Spot</v>
          </cell>
          <cell r="G4" t="str">
            <v>User</v>
          </cell>
        </row>
        <row r="6">
          <cell r="D6" t="str">
            <v>BUDGET</v>
          </cell>
        </row>
        <row r="10">
          <cell r="D10" t="str">
            <v>FY12</v>
          </cell>
          <cell r="E10" t="str">
            <v>FY13</v>
          </cell>
          <cell r="F10" t="str">
            <v>FY14</v>
          </cell>
          <cell r="G10" t="str">
            <v>FY15</v>
          </cell>
          <cell r="H10" t="str">
            <v>FY16</v>
          </cell>
          <cell r="I10" t="str">
            <v>FY17</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6060-20B4-429D-809F-39189BC9B450}">
  <dimension ref="A1:R44"/>
  <sheetViews>
    <sheetView showGridLines="0" tabSelected="1" workbookViewId="0">
      <selection activeCell="B22" sqref="B22"/>
    </sheetView>
  </sheetViews>
  <sheetFormatPr defaultRowHeight="15" x14ac:dyDescent="0.25"/>
  <cols>
    <col min="1" max="1" width="37.140625" bestFit="1" customWidth="1"/>
    <col min="2" max="2" width="41.42578125" customWidth="1"/>
    <col min="3" max="3" width="7" customWidth="1"/>
    <col min="4" max="4" width="24.7109375" customWidth="1"/>
    <col min="5" max="5" width="48.7109375" hidden="1" customWidth="1"/>
    <col min="6" max="6" width="12.5703125" hidden="1" customWidth="1"/>
    <col min="7" max="7" width="22.7109375" customWidth="1"/>
    <col min="8" max="8" width="21.140625" customWidth="1"/>
    <col min="9" max="9" width="16.28515625" customWidth="1"/>
    <col min="10" max="10" width="12.140625" customWidth="1"/>
    <col min="11" max="11" width="22.7109375" customWidth="1"/>
    <col min="12" max="12" width="16.42578125" customWidth="1"/>
    <col min="13" max="13" width="12.140625" customWidth="1"/>
    <col min="16" max="17" width="9.140625" hidden="1" customWidth="1"/>
    <col min="18" max="18" width="0" hidden="1" customWidth="1"/>
  </cols>
  <sheetData>
    <row r="1" spans="1:18" ht="26.25" customHeight="1" x14ac:dyDescent="0.25">
      <c r="A1" s="40" t="s">
        <v>32</v>
      </c>
      <c r="B1" s="33"/>
    </row>
    <row r="2" spans="1:18" ht="15" customHeight="1" x14ac:dyDescent="0.25">
      <c r="A2" s="63" t="s">
        <v>5</v>
      </c>
      <c r="B2" s="44"/>
      <c r="C2" s="59" t="s">
        <v>36</v>
      </c>
      <c r="D2" s="59"/>
    </row>
    <row r="3" spans="1:18" ht="15.75" customHeight="1" x14ac:dyDescent="0.25">
      <c r="A3" s="63" t="s">
        <v>29</v>
      </c>
      <c r="B3" s="45" t="s">
        <v>6</v>
      </c>
      <c r="C3" s="59"/>
      <c r="D3" s="59"/>
      <c r="E3" s="47"/>
      <c r="F3" s="47"/>
      <c r="G3" s="47"/>
      <c r="H3" s="47"/>
      <c r="I3" s="28"/>
      <c r="J3" s="28"/>
      <c r="K3" s="28"/>
      <c r="L3" s="28"/>
    </row>
    <row r="4" spans="1:18" x14ac:dyDescent="0.25">
      <c r="A4" s="63" t="s">
        <v>37</v>
      </c>
      <c r="B4" s="45" t="s">
        <v>1</v>
      </c>
      <c r="C4" s="59"/>
      <c r="D4" s="59"/>
      <c r="E4" s="47"/>
      <c r="F4" s="47"/>
      <c r="G4" s="47"/>
      <c r="H4" s="47"/>
    </row>
    <row r="5" spans="1:18" x14ac:dyDescent="0.25">
      <c r="A5" s="63" t="s">
        <v>43</v>
      </c>
      <c r="B5" s="61">
        <f>IF(B3="Professional/Faculty",D40,IF(B3="Classified ",G40,IF(B3="Classified-Trades",H40,IF(B3="Non-Benefit Eligible Temporary ",I40,J40))))</f>
        <v>13000</v>
      </c>
      <c r="C5" s="59"/>
      <c r="D5" s="59"/>
      <c r="E5" s="47"/>
      <c r="F5" s="47"/>
      <c r="G5" s="47"/>
      <c r="H5" s="47"/>
    </row>
    <row r="6" spans="1:18" x14ac:dyDescent="0.25">
      <c r="A6" s="63" t="s">
        <v>44</v>
      </c>
      <c r="B6" s="61">
        <f>IF(B3="Professional/Faculty",B2*D38,IF(B3="Classified ",B2*G38,IF(B3="Classified-Trades",B2*H38,IF(B3="Non-Benefit Eligible Temporary ",B2*I38,B2*J38))))</f>
        <v>0</v>
      </c>
      <c r="C6" s="59"/>
      <c r="D6" s="59"/>
      <c r="E6" s="47"/>
      <c r="F6" s="47"/>
      <c r="G6" s="47"/>
      <c r="H6" s="47"/>
    </row>
    <row r="7" spans="1:18" ht="17.25" x14ac:dyDescent="0.4">
      <c r="A7" s="63" t="s">
        <v>45</v>
      </c>
      <c r="B7" s="62">
        <f>B5+B6</f>
        <v>13000</v>
      </c>
      <c r="C7" s="59"/>
      <c r="D7" s="59"/>
      <c r="E7" s="47"/>
      <c r="F7" s="47"/>
      <c r="G7" s="47"/>
      <c r="H7" s="47"/>
    </row>
    <row r="8" spans="1:18" ht="26.25" customHeight="1" x14ac:dyDescent="0.4">
      <c r="A8" s="63" t="s">
        <v>41</v>
      </c>
      <c r="B8" s="60">
        <f>IF(B4="Yes",(B7*0.95),B7)</f>
        <v>13000</v>
      </c>
      <c r="C8" s="59"/>
      <c r="D8" s="59"/>
      <c r="E8" s="47"/>
      <c r="F8" s="47"/>
      <c r="G8" s="47"/>
      <c r="H8" s="47"/>
    </row>
    <row r="9" spans="1:18" ht="5.0999999999999996" customHeight="1" x14ac:dyDescent="0.25">
      <c r="C9" s="59"/>
      <c r="D9" s="59"/>
      <c r="E9" s="47"/>
      <c r="F9" s="47"/>
      <c r="G9" s="47"/>
      <c r="H9" s="47"/>
      <c r="P9" s="43" t="s">
        <v>0</v>
      </c>
      <c r="Q9" s="43" t="s">
        <v>1</v>
      </c>
      <c r="R9" s="43"/>
    </row>
    <row r="10" spans="1:18" ht="26.25" customHeight="1" x14ac:dyDescent="0.25">
      <c r="A10" s="40" t="s">
        <v>35</v>
      </c>
      <c r="C10" s="59"/>
      <c r="D10" s="59"/>
      <c r="E10" s="47"/>
      <c r="F10" s="47"/>
      <c r="G10" s="47"/>
      <c r="H10" s="47"/>
      <c r="P10" s="43"/>
      <c r="Q10" s="43"/>
      <c r="R10" s="43"/>
    </row>
    <row r="11" spans="1:18" x14ac:dyDescent="0.25">
      <c r="A11" s="63" t="s">
        <v>40</v>
      </c>
      <c r="B11" s="44"/>
      <c r="C11" s="59"/>
      <c r="D11" s="59"/>
      <c r="E11" s="47"/>
      <c r="F11" s="47"/>
      <c r="G11" s="47"/>
      <c r="H11" s="47"/>
    </row>
    <row r="12" spans="1:18" ht="15.75" customHeight="1" x14ac:dyDescent="0.25">
      <c r="A12" s="63" t="s">
        <v>29</v>
      </c>
      <c r="B12" s="45" t="s">
        <v>6</v>
      </c>
      <c r="C12" s="59"/>
      <c r="D12" s="59"/>
      <c r="E12" s="47"/>
      <c r="F12" s="47"/>
      <c r="G12" s="47"/>
      <c r="H12" s="47"/>
      <c r="I12" s="28"/>
      <c r="J12" s="28"/>
      <c r="K12" s="28"/>
      <c r="L12" s="28"/>
    </row>
    <row r="13" spans="1:18" x14ac:dyDescent="0.25">
      <c r="A13" s="63" t="s">
        <v>37</v>
      </c>
      <c r="B13" s="45" t="s">
        <v>0</v>
      </c>
      <c r="C13" s="59"/>
      <c r="D13" s="59"/>
      <c r="E13" s="47"/>
      <c r="F13" s="47"/>
      <c r="G13" s="47"/>
      <c r="H13" s="47"/>
    </row>
    <row r="14" spans="1:18" x14ac:dyDescent="0.25">
      <c r="A14" s="63" t="s">
        <v>39</v>
      </c>
      <c r="B14" s="48"/>
      <c r="C14" s="59"/>
      <c r="D14" s="59"/>
      <c r="E14" s="47"/>
      <c r="F14" s="47"/>
      <c r="G14" s="47"/>
      <c r="H14" s="47"/>
      <c r="P14" s="43"/>
      <c r="Q14" s="43"/>
      <c r="R14" s="43"/>
    </row>
    <row r="15" spans="1:18" x14ac:dyDescent="0.25">
      <c r="A15" s="63" t="s">
        <v>43</v>
      </c>
      <c r="B15" s="61">
        <f>IF(B12="Professional/Faculty",D40,IF(B12="Classified ",G40,IF(B12="Classified-Trades",H40,IF(B12="Non-Benefit Eligible Temporary ",I40,J40))))*B14</f>
        <v>0</v>
      </c>
      <c r="C15" s="49"/>
      <c r="D15" s="49"/>
      <c r="E15" s="47"/>
      <c r="F15" s="47"/>
      <c r="G15" s="47"/>
      <c r="H15" s="47"/>
    </row>
    <row r="16" spans="1:18" x14ac:dyDescent="0.25">
      <c r="A16" s="63" t="s">
        <v>44</v>
      </c>
      <c r="B16" s="61">
        <f>IF(B12="Professional/Faculty",B11*D38,IF(B12="Classified ",B11*G38,IF(B12="Classified-Trades",B11*H38,IF(B12="Non-Benefit Eligible Temporary ",B11*I38,B11*J38))))*B14</f>
        <v>0</v>
      </c>
      <c r="C16" s="49"/>
      <c r="D16" s="49"/>
      <c r="E16" s="47"/>
      <c r="F16" s="47"/>
      <c r="G16" s="47"/>
      <c r="H16" s="47"/>
    </row>
    <row r="17" spans="1:18" ht="17.25" x14ac:dyDescent="0.4">
      <c r="A17" s="63" t="s">
        <v>45</v>
      </c>
      <c r="B17" s="62">
        <f>B15+B16</f>
        <v>0</v>
      </c>
      <c r="C17" s="49"/>
      <c r="D17" s="49"/>
      <c r="E17" s="47"/>
      <c r="F17" s="47"/>
      <c r="G17" s="47"/>
      <c r="H17" s="47"/>
    </row>
    <row r="18" spans="1:18" ht="20.25" x14ac:dyDescent="0.4">
      <c r="A18" s="63" t="s">
        <v>41</v>
      </c>
      <c r="B18" s="60">
        <f>IF(B13="Yes",(B17*0.95),B17)</f>
        <v>0</v>
      </c>
      <c r="C18" s="49"/>
      <c r="D18" s="49"/>
      <c r="E18" s="47"/>
      <c r="F18" s="47"/>
      <c r="G18" s="47"/>
      <c r="H18" s="47"/>
    </row>
    <row r="19" spans="1:18" ht="20.25" x14ac:dyDescent="0.4">
      <c r="A19" s="63" t="s">
        <v>38</v>
      </c>
      <c r="B19" s="51">
        <f>B11*B14</f>
        <v>0</v>
      </c>
      <c r="C19" s="49"/>
      <c r="D19" s="49"/>
      <c r="E19" s="47"/>
      <c r="F19" s="47"/>
      <c r="G19" s="47"/>
      <c r="H19" s="47"/>
    </row>
    <row r="20" spans="1:18" ht="5.0999999999999996" customHeight="1" x14ac:dyDescent="0.25">
      <c r="C20" s="47"/>
      <c r="D20" s="47"/>
      <c r="E20" s="47"/>
      <c r="F20" s="47"/>
      <c r="G20" s="47"/>
      <c r="H20" s="47"/>
      <c r="P20" s="43"/>
      <c r="Q20" s="43"/>
      <c r="R20" s="43"/>
    </row>
    <row r="21" spans="1:18" ht="26.25" customHeight="1" x14ac:dyDescent="0.25">
      <c r="A21" s="42" t="s">
        <v>34</v>
      </c>
      <c r="B21" s="37"/>
      <c r="C21" s="47"/>
      <c r="D21" s="47"/>
      <c r="E21" s="47"/>
      <c r="F21" s="47"/>
      <c r="G21" s="47"/>
      <c r="H21" s="47"/>
      <c r="P21" s="43"/>
      <c r="Q21" s="43"/>
      <c r="R21" s="43"/>
    </row>
    <row r="22" spans="1:18" x14ac:dyDescent="0.25">
      <c r="A22" s="63" t="s">
        <v>33</v>
      </c>
      <c r="B22" s="44"/>
      <c r="C22" s="47"/>
      <c r="D22" s="47"/>
      <c r="E22" s="47"/>
      <c r="F22" s="47"/>
      <c r="G22" s="47"/>
      <c r="H22" s="47"/>
      <c r="P22" s="43" t="s">
        <v>6</v>
      </c>
      <c r="Q22" s="43"/>
      <c r="R22" s="43"/>
    </row>
    <row r="23" spans="1:18" ht="18.75" customHeight="1" x14ac:dyDescent="0.25">
      <c r="A23" s="63" t="s">
        <v>29</v>
      </c>
      <c r="B23" s="45" t="s">
        <v>6</v>
      </c>
      <c r="C23" s="47"/>
      <c r="D23" s="47"/>
      <c r="E23" s="47"/>
      <c r="F23" s="47"/>
      <c r="G23" s="47"/>
      <c r="H23" s="47"/>
      <c r="P23" s="43" t="s">
        <v>2</v>
      </c>
      <c r="Q23" s="43"/>
      <c r="R23" s="43"/>
    </row>
    <row r="24" spans="1:18" x14ac:dyDescent="0.25">
      <c r="A24" s="63" t="s">
        <v>37</v>
      </c>
      <c r="B24" s="45" t="s">
        <v>0</v>
      </c>
      <c r="C24" s="47"/>
      <c r="D24" s="47"/>
      <c r="E24" s="47"/>
      <c r="F24" s="47"/>
      <c r="G24" s="47"/>
      <c r="H24" s="47"/>
      <c r="P24" s="43" t="s">
        <v>3</v>
      </c>
      <c r="Q24" s="43"/>
      <c r="R24" s="43"/>
    </row>
    <row r="25" spans="1:18" ht="19.5" x14ac:dyDescent="0.55000000000000004">
      <c r="A25" s="63" t="s">
        <v>30</v>
      </c>
      <c r="B25" s="50">
        <f>IF(B23="Professional/Faculty",((D38*B22)), IF(B23="Classified ",((G38*B22)),IF(B23="Classified-Trades",((H38*B22)),IF(B23="Non-Benefit Eligible Temporary ",(I38*B22),(J38*B22)))))</f>
        <v>0</v>
      </c>
      <c r="C25" s="47"/>
      <c r="D25" s="47"/>
      <c r="E25" s="47"/>
      <c r="F25" s="47"/>
      <c r="G25" s="47"/>
      <c r="H25" s="47"/>
      <c r="P25" s="43" t="s">
        <v>31</v>
      </c>
      <c r="Q25" s="43"/>
      <c r="R25" s="43"/>
    </row>
    <row r="26" spans="1:18" ht="20.25" x14ac:dyDescent="0.4">
      <c r="A26" s="63" t="s">
        <v>42</v>
      </c>
      <c r="B26" s="51">
        <f>IF(B24="Yes",(B25*0.95),B25)</f>
        <v>0</v>
      </c>
      <c r="C26" s="47"/>
      <c r="D26" s="47"/>
      <c r="E26" s="47"/>
      <c r="F26" s="47"/>
      <c r="G26" s="47"/>
      <c r="H26" s="47"/>
      <c r="P26" s="43" t="s">
        <v>4</v>
      </c>
      <c r="Q26" s="43"/>
      <c r="R26" s="43"/>
    </row>
    <row r="27" spans="1:18" ht="15.75" thickBot="1" x14ac:dyDescent="0.3"/>
    <row r="28" spans="1:18" ht="16.5" thickBot="1" x14ac:dyDescent="0.3">
      <c r="A28" s="56" t="s">
        <v>7</v>
      </c>
      <c r="B28" s="57"/>
      <c r="C28" s="57"/>
      <c r="D28" s="57"/>
      <c r="E28" s="57"/>
      <c r="F28" s="57"/>
      <c r="G28" s="57"/>
      <c r="H28" s="57"/>
      <c r="I28" s="57"/>
      <c r="J28" s="58"/>
    </row>
    <row r="29" spans="1:18" ht="57" customHeight="1" x14ac:dyDescent="0.25">
      <c r="A29" s="23"/>
      <c r="B29" s="1"/>
      <c r="C29" s="1"/>
      <c r="D29" s="34" t="s">
        <v>23</v>
      </c>
      <c r="E29" s="2"/>
      <c r="F29" s="2"/>
      <c r="G29" s="34" t="s">
        <v>24</v>
      </c>
      <c r="H29" s="34" t="s">
        <v>8</v>
      </c>
      <c r="I29" s="34" t="s">
        <v>25</v>
      </c>
      <c r="J29" s="35" t="s">
        <v>26</v>
      </c>
    </row>
    <row r="30" spans="1:18" ht="25.5" x14ac:dyDescent="0.25">
      <c r="A30" s="39" t="s">
        <v>27</v>
      </c>
      <c r="B30" s="3"/>
      <c r="C30" s="4"/>
      <c r="D30" s="5"/>
      <c r="E30" s="6"/>
      <c r="F30" s="6"/>
      <c r="G30" s="5"/>
      <c r="H30" s="5"/>
      <c r="I30" s="5"/>
      <c r="J30" s="7"/>
    </row>
    <row r="31" spans="1:18" x14ac:dyDescent="0.25">
      <c r="A31" s="24"/>
      <c r="B31" s="3" t="s">
        <v>9</v>
      </c>
      <c r="C31" s="8"/>
      <c r="D31" s="9">
        <v>6.7000000000000002E-3</v>
      </c>
      <c r="E31" s="9">
        <v>8.5000000000000006E-3</v>
      </c>
      <c r="F31" s="9">
        <v>8.5000000000000006E-3</v>
      </c>
      <c r="G31" s="9">
        <v>6.7000000000000002E-3</v>
      </c>
      <c r="H31" s="9">
        <v>6.7000000000000002E-3</v>
      </c>
      <c r="I31" s="9"/>
      <c r="J31" s="10"/>
    </row>
    <row r="32" spans="1:18" x14ac:dyDescent="0.25">
      <c r="A32" s="25"/>
      <c r="B32" s="3" t="s">
        <v>10</v>
      </c>
      <c r="C32" s="8"/>
      <c r="D32" s="9">
        <v>7.1000000000000004E-3</v>
      </c>
      <c r="E32" s="9">
        <v>4.7999999999999996E-3</v>
      </c>
      <c r="F32" s="9">
        <v>4.7999999999999996E-3</v>
      </c>
      <c r="G32" s="9">
        <v>7.1000000000000004E-3</v>
      </c>
      <c r="H32" s="9">
        <v>4.6600000000000003E-2</v>
      </c>
      <c r="I32" s="9"/>
      <c r="J32" s="10"/>
    </row>
    <row r="33" spans="1:10" x14ac:dyDescent="0.25">
      <c r="A33" s="25"/>
      <c r="B33" s="3" t="s">
        <v>11</v>
      </c>
      <c r="C33" s="8"/>
      <c r="D33" s="9">
        <v>0.1084</v>
      </c>
      <c r="E33" s="9">
        <v>0.1132</v>
      </c>
      <c r="F33" s="9">
        <v>0.1132</v>
      </c>
      <c r="G33" s="9">
        <v>0.1196</v>
      </c>
      <c r="H33" s="9">
        <v>0.1196</v>
      </c>
      <c r="I33" s="9"/>
      <c r="J33" s="10"/>
    </row>
    <row r="34" spans="1:10" x14ac:dyDescent="0.25">
      <c r="A34" s="25"/>
      <c r="B34" s="3" t="s">
        <v>12</v>
      </c>
      <c r="C34" s="8"/>
      <c r="D34" s="9">
        <v>0</v>
      </c>
      <c r="E34" s="11" t="s">
        <v>13</v>
      </c>
      <c r="F34" s="11"/>
      <c r="G34" s="9">
        <v>0</v>
      </c>
      <c r="H34" s="9">
        <v>0</v>
      </c>
      <c r="I34" s="9"/>
      <c r="J34" s="10"/>
    </row>
    <row r="35" spans="1:10" x14ac:dyDescent="0.25">
      <c r="A35" s="25"/>
      <c r="B35" s="3" t="s">
        <v>14</v>
      </c>
      <c r="C35" s="8"/>
      <c r="D35" s="9">
        <v>6.4999999999999997E-3</v>
      </c>
      <c r="E35" s="11" t="s">
        <v>13</v>
      </c>
      <c r="F35" s="11"/>
      <c r="G35" s="9">
        <v>6.4999999999999997E-3</v>
      </c>
      <c r="H35" s="9">
        <v>6.4999999999999997E-3</v>
      </c>
      <c r="I35" s="9"/>
      <c r="J35" s="10"/>
    </row>
    <row r="36" spans="1:10" x14ac:dyDescent="0.25">
      <c r="A36" s="25"/>
      <c r="B36" s="3" t="s">
        <v>15</v>
      </c>
      <c r="C36" s="8"/>
      <c r="D36" s="9">
        <v>0</v>
      </c>
      <c r="E36" s="9">
        <v>5.0000000000000001E-3</v>
      </c>
      <c r="F36" s="9">
        <v>5.0000000000000001E-3</v>
      </c>
      <c r="G36" s="9">
        <v>0</v>
      </c>
      <c r="H36" s="9">
        <v>0</v>
      </c>
      <c r="I36" s="9"/>
      <c r="J36" s="10"/>
    </row>
    <row r="37" spans="1:10" x14ac:dyDescent="0.25">
      <c r="A37" s="25"/>
      <c r="B37" s="12" t="s">
        <v>16</v>
      </c>
      <c r="C37" s="13"/>
      <c r="D37" s="14">
        <v>7.6499999999999999E-2</v>
      </c>
      <c r="E37" s="15" t="s">
        <v>13</v>
      </c>
      <c r="F37" s="15" t="s">
        <v>13</v>
      </c>
      <c r="G37" s="14">
        <v>7.6499999999999999E-2</v>
      </c>
      <c r="H37" s="14">
        <v>7.6499999999999999E-2</v>
      </c>
      <c r="I37" s="14"/>
      <c r="J37" s="16"/>
    </row>
    <row r="38" spans="1:10" x14ac:dyDescent="0.25">
      <c r="A38" s="26"/>
      <c r="B38" s="5" t="s">
        <v>17</v>
      </c>
      <c r="C38" s="4"/>
      <c r="D38" s="17">
        <v>0.20519999999999999</v>
      </c>
      <c r="E38" s="17"/>
      <c r="F38" s="17"/>
      <c r="G38" s="17">
        <v>0.21640000000000001</v>
      </c>
      <c r="H38" s="17">
        <v>0.25590000000000002</v>
      </c>
      <c r="I38" s="17">
        <v>0.09</v>
      </c>
      <c r="J38" s="18">
        <v>0.04</v>
      </c>
    </row>
    <row r="39" spans="1:10" ht="24.75" x14ac:dyDescent="0.25">
      <c r="A39" s="38" t="s">
        <v>28</v>
      </c>
      <c r="B39" s="3"/>
      <c r="C39" s="4"/>
      <c r="D39" s="5"/>
      <c r="E39" s="19"/>
      <c r="F39" s="19"/>
      <c r="G39" s="5"/>
      <c r="H39" s="5"/>
      <c r="I39" s="5"/>
      <c r="J39" s="7"/>
    </row>
    <row r="40" spans="1:10" x14ac:dyDescent="0.25">
      <c r="A40" s="26"/>
      <c r="B40" s="29" t="s">
        <v>18</v>
      </c>
      <c r="C40" s="3"/>
      <c r="D40" s="30">
        <v>13000</v>
      </c>
      <c r="E40" s="30">
        <v>9300</v>
      </c>
      <c r="F40" s="30">
        <v>9300</v>
      </c>
      <c r="G40" s="30">
        <v>13000</v>
      </c>
      <c r="H40" s="30">
        <v>13000</v>
      </c>
      <c r="I40" s="31">
        <v>0</v>
      </c>
      <c r="J40" s="32">
        <v>0</v>
      </c>
    </row>
    <row r="41" spans="1:10" x14ac:dyDescent="0.25">
      <c r="A41" s="26"/>
      <c r="B41" s="3"/>
      <c r="C41" s="3"/>
      <c r="D41" s="20"/>
      <c r="E41" s="21"/>
      <c r="F41" s="20"/>
      <c r="G41" s="20"/>
      <c r="H41" s="20"/>
      <c r="I41" s="20"/>
      <c r="J41" s="22"/>
    </row>
    <row r="42" spans="1:10" ht="54" customHeight="1" x14ac:dyDescent="0.25">
      <c r="A42" s="27" t="s">
        <v>19</v>
      </c>
      <c r="B42" s="52" t="s">
        <v>20</v>
      </c>
      <c r="C42" s="52"/>
      <c r="D42" s="52"/>
      <c r="E42" s="52"/>
      <c r="F42" s="52"/>
      <c r="G42" s="52"/>
      <c r="H42" s="52"/>
      <c r="I42" s="52"/>
      <c r="J42" s="53"/>
    </row>
    <row r="43" spans="1:10" ht="54" customHeight="1" thickBot="1" x14ac:dyDescent="0.3">
      <c r="A43" s="36" t="s">
        <v>21</v>
      </c>
      <c r="B43" s="54" t="s">
        <v>22</v>
      </c>
      <c r="C43" s="54"/>
      <c r="D43" s="54"/>
      <c r="E43" s="54"/>
      <c r="F43" s="54"/>
      <c r="G43" s="54"/>
      <c r="H43" s="54"/>
      <c r="I43" s="54"/>
      <c r="J43" s="55"/>
    </row>
    <row r="44" spans="1:10" ht="54" customHeight="1" x14ac:dyDescent="0.25">
      <c r="A44" s="46"/>
      <c r="B44" s="41"/>
      <c r="C44" s="41"/>
      <c r="D44" s="41"/>
      <c r="E44" s="41"/>
      <c r="F44" s="41"/>
      <c r="G44" s="41"/>
      <c r="H44" s="41"/>
      <c r="I44" s="41"/>
      <c r="J44" s="41"/>
    </row>
  </sheetData>
  <sheetProtection algorithmName="SHA-512" hashValue="qHfSy0Zyj6fWhd0+X2JcHvEAIJNz3BFqbu3anc5uVp+Ep8Vf8c7OxgwdYZC2izea1arjbjpyt/T7aDqgA4TeWw==" saltValue="YlVa4GYJCyf3NDM5gGzBUQ==" spinCount="100000" sheet="1" selectLockedCells="1"/>
  <mergeCells count="4">
    <mergeCell ref="B42:J42"/>
    <mergeCell ref="B43:J43"/>
    <mergeCell ref="A28:J28"/>
    <mergeCell ref="C2:D14"/>
  </mergeCells>
  <dataValidations count="2">
    <dataValidation type="list" allowBlank="1" showInputMessage="1" showErrorMessage="1" sqref="B3 B12 B23" xr:uid="{4E116397-CCE4-4B3A-8EE9-B50120ACA86B}">
      <formula1>$P$22:$P$26</formula1>
    </dataValidation>
    <dataValidation type="list" allowBlank="1" showInputMessage="1" showErrorMessage="1" sqref="B4 B24 B13" xr:uid="{E25D2DC1-DF15-4327-85B6-0E9C780AB237}">
      <formula1>$P$9:$Q$9</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Fringe Calculation</vt:lpstr>
    </vt:vector>
  </TitlesOfParts>
  <Company>Boise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Dominick Carlyle</dc:creator>
  <cp:lastModifiedBy>Dominick Carlyle</cp:lastModifiedBy>
  <dcterms:created xsi:type="dcterms:W3CDTF">2024-09-23T14:55:52Z</dcterms:created>
  <dcterms:modified xsi:type="dcterms:W3CDTF">2024-10-14T16:42:23Z</dcterms:modified>
</cp:coreProperties>
</file>